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4355" windowHeight="9030"/>
  </bookViews>
  <sheets>
    <sheet name="Исполнение_19" sheetId="1" r:id="rId1"/>
  </sheets>
  <definedNames>
    <definedName name="_xlnm.Print_Titles" localSheetId="0">Исполнение_19!$3:$3</definedName>
  </definedNames>
  <calcPr calcId="125725"/>
</workbook>
</file>

<file path=xl/calcChain.xml><?xml version="1.0" encoding="utf-8"?>
<calcChain xmlns="http://schemas.openxmlformats.org/spreadsheetml/2006/main">
  <c r="E19" i="1"/>
  <c r="D19"/>
  <c r="F18"/>
  <c r="F49" l="1"/>
  <c r="F47"/>
  <c r="F45"/>
  <c r="F44"/>
  <c r="F43"/>
  <c r="F41"/>
  <c r="F40"/>
  <c r="F39"/>
  <c r="F38"/>
  <c r="F36"/>
  <c r="F35"/>
  <c r="F33"/>
  <c r="F32"/>
  <c r="F31"/>
  <c r="F30"/>
  <c r="F29"/>
  <c r="F27"/>
  <c r="F26"/>
  <c r="F25"/>
  <c r="F24"/>
  <c r="F22"/>
  <c r="F21"/>
  <c r="F20"/>
  <c r="F17"/>
  <c r="F16"/>
  <c r="F15"/>
  <c r="F13"/>
  <c r="F11"/>
  <c r="F10"/>
  <c r="F9"/>
  <c r="F8"/>
  <c r="F7"/>
  <c r="F6"/>
  <c r="F5"/>
  <c r="F4"/>
  <c r="E50"/>
  <c r="E48"/>
  <c r="E46"/>
  <c r="E42"/>
  <c r="E37"/>
  <c r="E34"/>
  <c r="E28"/>
  <c r="E23"/>
  <c r="E14"/>
  <c r="E12"/>
  <c r="E51" l="1"/>
  <c r="D37"/>
  <c r="F37" s="1"/>
  <c r="F19"/>
  <c r="D28"/>
  <c r="F28" s="1"/>
  <c r="D50"/>
  <c r="F50" s="1"/>
  <c r="D48"/>
  <c r="F48" s="1"/>
  <c r="D46"/>
  <c r="F46" s="1"/>
  <c r="D42"/>
  <c r="F42" s="1"/>
  <c r="D34"/>
  <c r="F34" s="1"/>
  <c r="D23" l="1"/>
  <c r="F23" s="1"/>
  <c r="D14"/>
  <c r="F14" s="1"/>
  <c r="D12"/>
  <c r="F12" s="1"/>
  <c r="D51" l="1"/>
  <c r="F51" s="1"/>
</calcChain>
</file>

<file path=xl/sharedStrings.xml><?xml version="1.0" encoding="utf-8"?>
<sst xmlns="http://schemas.openxmlformats.org/spreadsheetml/2006/main" count="44" uniqueCount="43">
  <si>
    <t>Обслуживание государственного (муниципального) внутреннего долга</t>
  </si>
  <si>
    <t>Периодическая печать и издательства</t>
  </si>
  <si>
    <t>Спорт высших достижений</t>
  </si>
  <si>
    <t>Массовый спорт</t>
  </si>
  <si>
    <t>Физическая культура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</si>
  <si>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</si>
  <si>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</si>
  <si>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</si>
  <si>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</si>
  <si>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Культура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</si>
  <si>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</si>
  <si>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</si>
  <si>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</si>
  <si>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</si>
  <si>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</si>
  <si>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Благоустройство</t>
  </si>
  <si>
    <t>Коммунальное хозяйство</t>
  </si>
  <si>
    <t>Жилищное хозяйство</t>
  </si>
  <si>
    <t>Другие вопросы в области национальной экономики</t>
  </si>
  <si>
    <t>Дорожное хозяйство (дорожные фонды)</t>
  </si>
  <si>
    <t>Сельское хозяйство и рыболовство</t>
  </si>
  <si>
    <t>Мобилизационная и вневойсковая подготовка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</si>
  <si>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</si>
  <si>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</si>
  <si>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</si>
  <si>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</si>
  <si>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</si>
  <si>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РзПр</t>
  </si>
  <si>
    <t>Наименование</t>
  </si>
  <si>
    <t>Всего</t>
  </si>
  <si>
    <t>ед.измер.тыс.руб.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</si>
  <si>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</si>
  <si>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предствительных органов муниципальных образований</t>
  </si>
  <si>
    <t>Обеспечение проведения выборов и референдумов</t>
  </si>
  <si>
    <t>Гражданская оборона</t>
  </si>
  <si>
    <t>Другие вопросы в области национальной безопасности и правоохранительной деятельности</t>
  </si>
  <si>
    <t xml:space="preserve">Защита населения и территории от чрезвычайных ситуаций природного и техногенного характера, пожарная безопасность </t>
  </si>
  <si>
    <t>Другие вопросы в области жилищно-коммунального хозяйства</t>
  </si>
  <si>
    <t>Другие вопросы в области культуры, кинематографии</t>
  </si>
  <si>
    <t>Сведения об исполнении бюджета Сортавальского муниципального округа за 1 квартал 2026 года по расходам в разрезе разделов и подразделов классификации расходов в сравнении с запланированными значениями на соответствующий финансовый год</t>
  </si>
  <si>
    <t>План на 2026 год</t>
  </si>
  <si>
    <t>Сумма расходов за 1 квартал  2026 года</t>
  </si>
  <si>
    <t>% исполнения к плану на 2026 год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</si>
</sst>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0"/>
    <numFmt numFmtId="166" formatCode="#,##0.0"/>
    <numFmt numFmtId="167" formatCode="0.0%"/>
  </numFmts>
  <fonts count="6">
    <font>
      <sz val="10"/>
      <name val="Arial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vertical="center" wrapText="1"/>
      <protection hidden="1"/>
    </xf>
    <xf numFmtId="166" fontId="5" fillId="0" borderId="1" xfId="0" applyNumberFormat="1" applyFont="1" applyFill="1" applyBorder="1" applyAlignment="1" applyProtection="1">
      <alignment horizontal="center" wrapText="1"/>
      <protection hidden="1"/>
    </xf>
    <xf numFmtId="166" fontId="4" fillId="0" borderId="1" xfId="0" applyNumberFormat="1" applyFont="1" applyFill="1" applyBorder="1" applyAlignment="1" applyProtection="1">
      <alignment horizontal="center" wrapText="1"/>
      <protection hidden="1"/>
    </xf>
    <xf numFmtId="164" fontId="4" fillId="0" borderId="1" xfId="0" applyNumberFormat="1" applyFont="1" applyFill="1" applyBorder="1" applyAlignment="1" applyProtection="1">
      <alignment vertical="center" wrapText="1"/>
      <protection hidden="1"/>
    </xf>
    <xf numFmtId="166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0" fillId="0" borderId="0" xfId="0" applyNumberFormat="1" applyAlignment="1">
      <alignment horizontal="center"/>
    </xf>
    <xf numFmtId="0" fontId="4" fillId="0" borderId="1" xfId="0" applyNumberFormat="1" applyFont="1" applyFill="1" applyBorder="1" applyAlignment="1" applyProtection="1">
      <alignment vertical="center" wrapText="1"/>
      <protection hidden="1"/>
    </xf>
    <xf numFmtId="0" fontId="5" fillId="0" borderId="1" xfId="0" applyNumberFormat="1" applyFont="1" applyFill="1" applyBorder="1" applyAlignment="1" applyProtection="1">
      <alignment horizontal="left" vertical="center" wrapText="1"/>
      <protection hidden="1"/>
    </xf>
    <xf numFmtId="164" fontId="5" fillId="0" borderId="1" xfId="0" applyNumberFormat="1" applyFont="1" applyFill="1" applyBorder="1" applyAlignment="1" applyProtection="1">
      <alignment vertical="center" wrapText="1"/>
      <protection hidden="1"/>
    </xf>
    <xf numFmtId="0" fontId="3" fillId="2" borderId="1" xfId="0" applyFont="1" applyFill="1" applyBorder="1" applyAlignment="1">
      <alignment horizontal="center" vertical="center" wrapText="1"/>
    </xf>
    <xf numFmtId="167" fontId="0" fillId="2" borderId="1" xfId="0" applyNumberFormat="1" applyFill="1" applyBorder="1" applyAlignment="1">
      <alignment horizontal="center" vertical="center"/>
    </xf>
    <xf numFmtId="164" fontId="4" fillId="0" borderId="1" xfId="0" applyNumberFormat="1" applyFont="1" applyFill="1" applyBorder="1" applyAlignment="1" applyProtection="1">
      <alignment vertic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F53"/>
  <sheetViews>
    <sheetView showGridLines="0" tabSelected="1" zoomScaleNormal="100" workbookViewId="0">
      <selection activeCell="D12" sqref="D12"/>
    </sheetView>
  </sheetViews>
  <sheetFormatPr defaultRowHeight="12.75"/>
  <cols>
    <col min="1" max="1" width="0.7109375" customWidth="1"/>
    <col min="2" max="2" width="10.28515625" customWidth="1"/>
    <col min="3" max="3" width="58.28515625" customWidth="1"/>
    <col min="4" max="4" width="15.28515625" customWidth="1"/>
    <col min="5" max="5" width="15.5703125" customWidth="1"/>
    <col min="6" max="6" width="16.140625" customWidth="1"/>
    <col min="7" max="192" width="9.140625" customWidth="1"/>
  </cols>
  <sheetData>
    <row r="1" spans="1:6" ht="78.75" customHeight="1">
      <c r="A1" s="2"/>
      <c r="B1" s="20" t="s">
        <v>39</v>
      </c>
      <c r="C1" s="20"/>
      <c r="D1" s="20"/>
      <c r="E1" s="20"/>
      <c r="F1" s="20"/>
    </row>
    <row r="2" spans="1:6" ht="16.5" customHeight="1">
      <c r="A2" s="2"/>
      <c r="B2" s="3"/>
      <c r="C2" s="3"/>
      <c r="D2" s="4"/>
      <c r="E2" s="4" t="s">
        <v>30</v>
      </c>
    </row>
    <row r="3" spans="1:6" ht="53.25" customHeight="1">
      <c r="A3" s="5"/>
      <c r="B3" s="6" t="s">
        <v>27</v>
      </c>
      <c r="C3" s="6" t="s">
        <v>28</v>
      </c>
      <c r="D3" s="6" t="s">
        <v>40</v>
      </c>
      <c r="E3" s="6" t="s">
        <v>41</v>
      </c>
      <c r="F3" s="17" t="s">
        <v>42</v>
      </c>
    </row>
    <row r="4" spans="1:6" ht="24">
      <c r="A4" s="5"/>
      <c r="B4" s="7">
        <v>102</v>
      </c>
      <c r="C4" s="15" t="s">
        <v>31</v>
      </c>
      <c r="D4" s="12">
        <v>6128.2</v>
      </c>
      <c r="E4" s="12">
        <v>1105.8</v>
      </c>
      <c r="F4" s="18">
        <f>E4/D4</f>
        <v>0.1804445024640188</v>
      </c>
    </row>
    <row r="5" spans="1:6" ht="36" hidden="1">
      <c r="A5" s="5"/>
      <c r="B5" s="7">
        <v>103</v>
      </c>
      <c r="C5" s="15" t="s">
        <v>32</v>
      </c>
      <c r="D5" s="12">
        <v>0</v>
      </c>
      <c r="E5" s="12">
        <v>0</v>
      </c>
      <c r="F5" s="18" t="e">
        <f t="shared" ref="F5:F51" si="0">E5/D5</f>
        <v>#DIV/0!</v>
      </c>
    </row>
    <row r="6" spans="1:6" ht="36">
      <c r="A6" s="5"/>
      <c r="B6" s="7">
        <v>104</v>
      </c>
      <c r="C6" s="8" t="s">
        <v>26</v>
      </c>
      <c r="D6" s="9">
        <v>103240.8</v>
      </c>
      <c r="E6" s="9">
        <v>19700.2</v>
      </c>
      <c r="F6" s="18">
        <f t="shared" si="0"/>
        <v>0.19081797118968469</v>
      </c>
    </row>
    <row r="7" spans="1:6">
      <c r="A7" s="5"/>
      <c r="B7" s="7">
        <v>105</v>
      </c>
      <c r="C7" s="8" t="s">
        <v>25</v>
      </c>
      <c r="D7" s="9">
        <v>28.7</v>
      </c>
      <c r="E7" s="9">
        <v>0</v>
      </c>
      <c r="F7" s="18">
        <f t="shared" si="0"/>
        <v>0</v>
      </c>
    </row>
    <row r="8" spans="1:6" ht="24">
      <c r="A8" s="5"/>
      <c r="B8" s="7">
        <v>106</v>
      </c>
      <c r="C8" s="8" t="s">
        <v>24</v>
      </c>
      <c r="D8" s="9">
        <v>4781.2</v>
      </c>
      <c r="E8" s="9">
        <v>454.2</v>
      </c>
      <c r="F8" s="18">
        <f t="shared" si="0"/>
        <v>9.4997071864803814E-2</v>
      </c>
    </row>
    <row r="9" spans="1:6" hidden="1">
      <c r="A9" s="5"/>
      <c r="B9" s="7">
        <v>107</v>
      </c>
      <c r="C9" s="8" t="s">
        <v>33</v>
      </c>
      <c r="D9" s="9">
        <v>0</v>
      </c>
      <c r="E9" s="9">
        <v>0</v>
      </c>
      <c r="F9" s="18" t="e">
        <f t="shared" si="0"/>
        <v>#DIV/0!</v>
      </c>
    </row>
    <row r="10" spans="1:6">
      <c r="A10" s="5"/>
      <c r="B10" s="7">
        <v>111</v>
      </c>
      <c r="C10" s="8" t="s">
        <v>23</v>
      </c>
      <c r="D10" s="9">
        <v>1200</v>
      </c>
      <c r="E10" s="9">
        <v>0</v>
      </c>
      <c r="F10" s="18">
        <f t="shared" si="0"/>
        <v>0</v>
      </c>
    </row>
    <row r="11" spans="1:6">
      <c r="A11" s="5"/>
      <c r="B11" s="7">
        <v>113</v>
      </c>
      <c r="C11" s="8" t="s">
        <v>22</v>
      </c>
      <c r="D11" s="9">
        <v>140857.4</v>
      </c>
      <c r="E11" s="9">
        <v>19645.599999999999</v>
      </c>
      <c r="F11" s="18">
        <f t="shared" si="0"/>
        <v>0.13947155066045519</v>
      </c>
    </row>
    <row r="12" spans="1:6" ht="16.5" customHeight="1">
      <c r="A12" s="5"/>
      <c r="B12" s="19"/>
      <c r="C12" s="19"/>
      <c r="D12" s="10">
        <f>SUM(D4:D11)</f>
        <v>256236.3</v>
      </c>
      <c r="E12" s="10">
        <f>SUM(E4:E11)</f>
        <v>40905.800000000003</v>
      </c>
      <c r="F12" s="18">
        <f t="shared" si="0"/>
        <v>0.15964092519287862</v>
      </c>
    </row>
    <row r="13" spans="1:6">
      <c r="A13" s="5"/>
      <c r="B13" s="7">
        <v>203</v>
      </c>
      <c r="C13" s="8" t="s">
        <v>21</v>
      </c>
      <c r="D13" s="9">
        <v>836.9</v>
      </c>
      <c r="E13" s="9">
        <v>174</v>
      </c>
      <c r="F13" s="18">
        <f t="shared" si="0"/>
        <v>0.2079101445811925</v>
      </c>
    </row>
    <row r="14" spans="1:6" ht="20.25" customHeight="1">
      <c r="A14" s="5"/>
      <c r="B14" s="19"/>
      <c r="C14" s="19"/>
      <c r="D14" s="10">
        <f>SUM(D13)</f>
        <v>836.9</v>
      </c>
      <c r="E14" s="10">
        <f>SUM(E13)</f>
        <v>174</v>
      </c>
      <c r="F14" s="18">
        <f t="shared" si="0"/>
        <v>0.2079101445811925</v>
      </c>
    </row>
    <row r="15" spans="1:6">
      <c r="A15" s="5"/>
      <c r="B15" s="7">
        <v>309</v>
      </c>
      <c r="C15" s="16" t="s">
        <v>34</v>
      </c>
      <c r="D15" s="9">
        <v>545.79999999999995</v>
      </c>
      <c r="E15" s="9">
        <v>24.3</v>
      </c>
      <c r="F15" s="18">
        <f t="shared" si="0"/>
        <v>4.4521802858189817E-2</v>
      </c>
    </row>
    <row r="16" spans="1:6" ht="24">
      <c r="A16" s="5"/>
      <c r="B16" s="7">
        <v>310</v>
      </c>
      <c r="C16" s="16" t="s">
        <v>36</v>
      </c>
      <c r="D16" s="9">
        <v>1054.2</v>
      </c>
      <c r="E16" s="9">
        <v>0</v>
      </c>
      <c r="F16" s="18">
        <f t="shared" si="0"/>
        <v>0</v>
      </c>
    </row>
    <row r="17" spans="1:6" ht="24" hidden="1">
      <c r="A17" s="5"/>
      <c r="B17" s="7">
        <v>314</v>
      </c>
      <c r="C17" s="16" t="s">
        <v>35</v>
      </c>
      <c r="D17" s="9">
        <v>0</v>
      </c>
      <c r="E17" s="9">
        <v>0</v>
      </c>
      <c r="F17" s="18" t="e">
        <f t="shared" si="0"/>
        <v>#DIV/0!</v>
      </c>
    </row>
    <row r="18" spans="1:6" ht="24" hidden="1">
      <c r="A18" s="5"/>
      <c r="B18" s="7">
        <v>314</v>
      </c>
      <c r="C18" s="16" t="s">
        <v>35</v>
      </c>
      <c r="D18" s="9">
        <v>0</v>
      </c>
      <c r="E18" s="9">
        <v>0</v>
      </c>
      <c r="F18" s="18" t="e">
        <f t="shared" si="0"/>
        <v>#DIV/0!</v>
      </c>
    </row>
    <row r="19" spans="1:6" ht="18" customHeight="1">
      <c r="A19" s="5"/>
      <c r="B19" s="11"/>
      <c r="C19" s="11"/>
      <c r="D19" s="10">
        <f>D15+D17+D16+D18</f>
        <v>1600</v>
      </c>
      <c r="E19" s="10">
        <f>E15+E17+E16+E18</f>
        <v>24.3</v>
      </c>
      <c r="F19" s="18">
        <f t="shared" si="0"/>
        <v>1.51875E-2</v>
      </c>
    </row>
    <row r="20" spans="1:6">
      <c r="A20" s="5"/>
      <c r="B20" s="7">
        <v>405</v>
      </c>
      <c r="C20" s="8" t="s">
        <v>20</v>
      </c>
      <c r="D20" s="9">
        <v>1071</v>
      </c>
      <c r="E20" s="9">
        <v>0</v>
      </c>
      <c r="F20" s="18">
        <f t="shared" si="0"/>
        <v>0</v>
      </c>
    </row>
    <row r="21" spans="1:6">
      <c r="A21" s="5"/>
      <c r="B21" s="7">
        <v>409</v>
      </c>
      <c r="C21" s="8" t="s">
        <v>19</v>
      </c>
      <c r="D21" s="9">
        <v>224381.2</v>
      </c>
      <c r="E21" s="9">
        <v>6423.5</v>
      </c>
      <c r="F21" s="18">
        <f t="shared" si="0"/>
        <v>2.8627621208906984E-2</v>
      </c>
    </row>
    <row r="22" spans="1:6">
      <c r="A22" s="5"/>
      <c r="B22" s="7">
        <v>412</v>
      </c>
      <c r="C22" s="8" t="s">
        <v>18</v>
      </c>
      <c r="D22" s="9">
        <v>32625.8</v>
      </c>
      <c r="E22" s="9">
        <v>4206.3</v>
      </c>
      <c r="F22" s="18">
        <f t="shared" si="0"/>
        <v>0.12892557423879261</v>
      </c>
    </row>
    <row r="23" spans="1:6" ht="18.75" customHeight="1">
      <c r="A23" s="5"/>
      <c r="B23" s="19"/>
      <c r="C23" s="19"/>
      <c r="D23" s="10">
        <f>SUM(D20:D22)</f>
        <v>258078</v>
      </c>
      <c r="E23" s="10">
        <f>SUM(E20:E22)</f>
        <v>10629.8</v>
      </c>
      <c r="F23" s="18">
        <f t="shared" si="0"/>
        <v>4.1188322910127945E-2</v>
      </c>
    </row>
    <row r="24" spans="1:6">
      <c r="A24" s="5"/>
      <c r="B24" s="7">
        <v>501</v>
      </c>
      <c r="C24" s="8" t="s">
        <v>17</v>
      </c>
      <c r="D24" s="9">
        <v>14035.9</v>
      </c>
      <c r="E24" s="9">
        <v>0</v>
      </c>
      <c r="F24" s="18">
        <f t="shared" si="0"/>
        <v>0</v>
      </c>
    </row>
    <row r="25" spans="1:6">
      <c r="A25" s="5"/>
      <c r="B25" s="7">
        <v>502</v>
      </c>
      <c r="C25" s="8" t="s">
        <v>16</v>
      </c>
      <c r="D25" s="9">
        <v>166009.9</v>
      </c>
      <c r="E25" s="9">
        <v>7453.1</v>
      </c>
      <c r="F25" s="18">
        <f t="shared" si="0"/>
        <v>4.4895515267462965E-2</v>
      </c>
    </row>
    <row r="26" spans="1:6">
      <c r="A26" s="5"/>
      <c r="B26" s="7">
        <v>503</v>
      </c>
      <c r="C26" s="8" t="s">
        <v>15</v>
      </c>
      <c r="D26" s="9">
        <v>396908.79999999999</v>
      </c>
      <c r="E26" s="9">
        <v>10535.2</v>
      </c>
      <c r="F26" s="18">
        <f t="shared" si="0"/>
        <v>2.6543125272102813E-2</v>
      </c>
    </row>
    <row r="27" spans="1:6">
      <c r="A27" s="5"/>
      <c r="B27" s="7">
        <v>505</v>
      </c>
      <c r="C27" s="8" t="s">
        <v>37</v>
      </c>
      <c r="D27" s="9">
        <v>33231.9</v>
      </c>
      <c r="E27" s="9">
        <v>5510</v>
      </c>
      <c r="F27" s="18">
        <f t="shared" si="0"/>
        <v>0.16580454322503377</v>
      </c>
    </row>
    <row r="28" spans="1:6" ht="18" customHeight="1">
      <c r="A28" s="5"/>
      <c r="B28" s="19"/>
      <c r="C28" s="19"/>
      <c r="D28" s="10">
        <f>SUM(D24:D27)</f>
        <v>610186.5</v>
      </c>
      <c r="E28" s="10">
        <f>SUM(E24:E27)</f>
        <v>23498.300000000003</v>
      </c>
      <c r="F28" s="18">
        <f t="shared" si="0"/>
        <v>3.8510029310710743E-2</v>
      </c>
    </row>
    <row r="29" spans="1:6">
      <c r="A29" s="5"/>
      <c r="B29" s="7">
        <v>701</v>
      </c>
      <c r="C29" s="8" t="s">
        <v>14</v>
      </c>
      <c r="D29" s="9">
        <v>406139.4</v>
      </c>
      <c r="E29" s="9">
        <v>79208.5</v>
      </c>
      <c r="F29" s="18">
        <f t="shared" si="0"/>
        <v>0.19502786481685844</v>
      </c>
    </row>
    <row r="30" spans="1:6">
      <c r="A30" s="5"/>
      <c r="B30" s="7">
        <v>702</v>
      </c>
      <c r="C30" s="8" t="s">
        <v>13</v>
      </c>
      <c r="D30" s="9">
        <v>671193.8</v>
      </c>
      <c r="E30" s="9">
        <v>136967.70000000001</v>
      </c>
      <c r="F30" s="18">
        <f t="shared" si="0"/>
        <v>0.20406580036943131</v>
      </c>
    </row>
    <row r="31" spans="1:6">
      <c r="A31" s="5"/>
      <c r="B31" s="7">
        <v>703</v>
      </c>
      <c r="C31" s="8" t="s">
        <v>12</v>
      </c>
      <c r="D31" s="9">
        <v>76641.2</v>
      </c>
      <c r="E31" s="9">
        <v>17761.2</v>
      </c>
      <c r="F31" s="18">
        <f t="shared" si="0"/>
        <v>0.23174480566588207</v>
      </c>
    </row>
    <row r="32" spans="1:6">
      <c r="A32" s="5"/>
      <c r="B32" s="7">
        <v>707</v>
      </c>
      <c r="C32" s="8" t="s">
        <v>11</v>
      </c>
      <c r="D32" s="9">
        <v>2599.3000000000002</v>
      </c>
      <c r="E32" s="9">
        <v>441.8</v>
      </c>
      <c r="F32" s="18">
        <f t="shared" si="0"/>
        <v>0.16996883776401339</v>
      </c>
    </row>
    <row r="33" spans="1:6">
      <c r="A33" s="5"/>
      <c r="B33" s="7">
        <v>709</v>
      </c>
      <c r="C33" s="8" t="s">
        <v>10</v>
      </c>
      <c r="D33" s="9">
        <v>68449.7</v>
      </c>
      <c r="E33" s="9">
        <v>13224</v>
      </c>
      <c r="F33" s="18">
        <f t="shared" si="0"/>
        <v>0.19319295774853654</v>
      </c>
    </row>
    <row r="34" spans="1:6" ht="21" customHeight="1">
      <c r="A34" s="5"/>
      <c r="B34" s="19"/>
      <c r="C34" s="19"/>
      <c r="D34" s="10">
        <f>SUM(D29:D33)</f>
        <v>1225023.4000000001</v>
      </c>
      <c r="E34" s="10">
        <f>SUM(E29:E33)</f>
        <v>247603.20000000001</v>
      </c>
      <c r="F34" s="18">
        <f t="shared" si="0"/>
        <v>0.20212120029707187</v>
      </c>
    </row>
    <row r="35" spans="1:6">
      <c r="A35" s="5"/>
      <c r="B35" s="7">
        <v>801</v>
      </c>
      <c r="C35" s="8" t="s">
        <v>9</v>
      </c>
      <c r="D35" s="9">
        <v>151891.79999999999</v>
      </c>
      <c r="E35" s="9">
        <v>29742.400000000001</v>
      </c>
      <c r="F35" s="18">
        <f t="shared" si="0"/>
        <v>0.19581307220007929</v>
      </c>
    </row>
    <row r="36" spans="1:6" hidden="1">
      <c r="A36" s="5"/>
      <c r="B36" s="7">
        <v>804</v>
      </c>
      <c r="C36" s="8" t="s">
        <v>38</v>
      </c>
      <c r="D36" s="9">
        <v>0</v>
      </c>
      <c r="E36" s="9">
        <v>0</v>
      </c>
      <c r="F36" s="18" t="e">
        <f t="shared" si="0"/>
        <v>#DIV/0!</v>
      </c>
    </row>
    <row r="37" spans="1:6" ht="20.25" customHeight="1">
      <c r="A37" s="5"/>
      <c r="B37" s="19"/>
      <c r="C37" s="19"/>
      <c r="D37" s="10">
        <f>D36+D35</f>
        <v>151891.79999999999</v>
      </c>
      <c r="E37" s="10">
        <f>E36+E35</f>
        <v>29742.400000000001</v>
      </c>
      <c r="F37" s="18">
        <f t="shared" si="0"/>
        <v>0.19581307220007929</v>
      </c>
    </row>
    <row r="38" spans="1:6">
      <c r="A38" s="5"/>
      <c r="B38" s="7">
        <v>1001</v>
      </c>
      <c r="C38" s="8" t="s">
        <v>8</v>
      </c>
      <c r="D38" s="9">
        <v>8780.6</v>
      </c>
      <c r="E38" s="9">
        <v>2130.6</v>
      </c>
      <c r="F38" s="18">
        <f t="shared" si="0"/>
        <v>0.2426485661572102</v>
      </c>
    </row>
    <row r="39" spans="1:6">
      <c r="A39" s="5"/>
      <c r="B39" s="7">
        <v>1003</v>
      </c>
      <c r="C39" s="8" t="s">
        <v>7</v>
      </c>
      <c r="D39" s="9">
        <v>15093.9</v>
      </c>
      <c r="E39" s="9">
        <v>3217.3</v>
      </c>
      <c r="F39" s="18">
        <f t="shared" si="0"/>
        <v>0.21315233306170045</v>
      </c>
    </row>
    <row r="40" spans="1:6">
      <c r="A40" s="5"/>
      <c r="B40" s="7">
        <v>1004</v>
      </c>
      <c r="C40" s="8" t="s">
        <v>6</v>
      </c>
      <c r="D40" s="9">
        <v>31244.2</v>
      </c>
      <c r="E40" s="9">
        <v>3233.6</v>
      </c>
      <c r="F40" s="18">
        <f t="shared" si="0"/>
        <v>0.10349440856222915</v>
      </c>
    </row>
    <row r="41" spans="1:6">
      <c r="A41" s="5"/>
      <c r="B41" s="7">
        <v>1006</v>
      </c>
      <c r="C41" s="8" t="s">
        <v>5</v>
      </c>
      <c r="D41" s="9">
        <v>2991.4</v>
      </c>
      <c r="E41" s="9">
        <v>566.70000000000005</v>
      </c>
      <c r="F41" s="18">
        <f t="shared" si="0"/>
        <v>0.18944307013438524</v>
      </c>
    </row>
    <row r="42" spans="1:6" ht="21.75" customHeight="1">
      <c r="A42" s="5"/>
      <c r="B42" s="19"/>
      <c r="C42" s="19"/>
      <c r="D42" s="10">
        <f>SUM(D38:D41)</f>
        <v>58110.1</v>
      </c>
      <c r="E42" s="10">
        <f>SUM(E38:E41)</f>
        <v>9148.2000000000007</v>
      </c>
      <c r="F42" s="18">
        <f t="shared" si="0"/>
        <v>0.15742874302401821</v>
      </c>
    </row>
    <row r="43" spans="1:6">
      <c r="A43" s="5"/>
      <c r="B43" s="7">
        <v>1101</v>
      </c>
      <c r="C43" s="8" t="s">
        <v>4</v>
      </c>
      <c r="D43" s="9">
        <v>49890.2</v>
      </c>
      <c r="E43" s="9">
        <v>12144.4</v>
      </c>
      <c r="F43" s="18">
        <f t="shared" si="0"/>
        <v>0.24342255593282849</v>
      </c>
    </row>
    <row r="44" spans="1:6">
      <c r="A44" s="5"/>
      <c r="B44" s="7">
        <v>1102</v>
      </c>
      <c r="C44" s="8" t="s">
        <v>3</v>
      </c>
      <c r="D44" s="9">
        <v>17473.900000000001</v>
      </c>
      <c r="E44" s="9">
        <v>266.89999999999998</v>
      </c>
      <c r="F44" s="18">
        <f t="shared" si="0"/>
        <v>1.527420896308208E-2</v>
      </c>
    </row>
    <row r="45" spans="1:6">
      <c r="A45" s="5"/>
      <c r="B45" s="7">
        <v>1103</v>
      </c>
      <c r="C45" s="8" t="s">
        <v>2</v>
      </c>
      <c r="D45" s="9">
        <v>59248.9</v>
      </c>
      <c r="E45" s="9">
        <v>11700.2</v>
      </c>
      <c r="F45" s="18">
        <f t="shared" si="0"/>
        <v>0.19747539616769258</v>
      </c>
    </row>
    <row r="46" spans="1:6" ht="17.25" customHeight="1">
      <c r="A46" s="5"/>
      <c r="B46" s="19"/>
      <c r="C46" s="19"/>
      <c r="D46" s="10">
        <f>SUM(D43:D45)</f>
        <v>126613</v>
      </c>
      <c r="E46" s="10">
        <f>SUM(E43:E45)</f>
        <v>24111.5</v>
      </c>
      <c r="F46" s="18">
        <f t="shared" si="0"/>
        <v>0.19043463151493131</v>
      </c>
    </row>
    <row r="47" spans="1:6">
      <c r="A47" s="5"/>
      <c r="B47" s="7">
        <v>1202</v>
      </c>
      <c r="C47" s="8" t="s">
        <v>1</v>
      </c>
      <c r="D47" s="9">
        <v>5338.2</v>
      </c>
      <c r="E47" s="9">
        <v>919.2</v>
      </c>
      <c r="F47" s="18">
        <f t="shared" si="0"/>
        <v>0.17219287400247277</v>
      </c>
    </row>
    <row r="48" spans="1:6" ht="11.25" customHeight="1">
      <c r="A48" s="5"/>
      <c r="B48" s="19"/>
      <c r="C48" s="19"/>
      <c r="D48" s="10">
        <f>SUM(D47)</f>
        <v>5338.2</v>
      </c>
      <c r="E48" s="10">
        <f>SUM(E47)</f>
        <v>919.2</v>
      </c>
      <c r="F48" s="18">
        <f t="shared" si="0"/>
        <v>0.17219287400247277</v>
      </c>
    </row>
    <row r="49" spans="1:6" ht="24">
      <c r="A49" s="5"/>
      <c r="B49" s="7">
        <v>1301</v>
      </c>
      <c r="C49" s="8" t="s">
        <v>0</v>
      </c>
      <c r="D49" s="9">
        <v>26600</v>
      </c>
      <c r="E49" s="9">
        <v>4512.8999999999996</v>
      </c>
      <c r="F49" s="18">
        <f t="shared" si="0"/>
        <v>0.16965789473684209</v>
      </c>
    </row>
    <row r="50" spans="1:6">
      <c r="A50" s="5"/>
      <c r="B50" s="19"/>
      <c r="C50" s="19"/>
      <c r="D50" s="10">
        <f>SUM(D49)</f>
        <v>26600</v>
      </c>
      <c r="E50" s="10">
        <f>SUM(E49)</f>
        <v>4512.8999999999996</v>
      </c>
      <c r="F50" s="18">
        <f t="shared" si="0"/>
        <v>0.16965789473684209</v>
      </c>
    </row>
    <row r="51" spans="1:6" ht="22.5" customHeight="1">
      <c r="A51" s="5"/>
      <c r="B51" s="14" t="s">
        <v>29</v>
      </c>
      <c r="C51" s="14"/>
      <c r="D51" s="10">
        <f>D12+D14+D19+D23+D28+D34+D37+D42+D46+D48+D50</f>
        <v>2720514.2</v>
      </c>
      <c r="E51" s="10">
        <f>E12+E14+E19+E23+E28+E34+E37+E42+E46+E48+E50</f>
        <v>391269.60000000009</v>
      </c>
      <c r="F51" s="18">
        <f t="shared" si="0"/>
        <v>0.14382192895740079</v>
      </c>
    </row>
    <row r="52" spans="1:6" ht="12.75" customHeight="1">
      <c r="A52" s="1"/>
      <c r="B52" s="5"/>
      <c r="C52" s="1"/>
      <c r="D52" s="1"/>
      <c r="E52" s="1"/>
    </row>
    <row r="53" spans="1:6">
      <c r="D53" s="13"/>
    </row>
  </sheetData>
  <mergeCells count="11">
    <mergeCell ref="B48:C48"/>
    <mergeCell ref="B50:C50"/>
    <mergeCell ref="B34:C34"/>
    <mergeCell ref="B37:C37"/>
    <mergeCell ref="B42:C42"/>
    <mergeCell ref="B46:C46"/>
    <mergeCell ref="B12:C12"/>
    <mergeCell ref="B14:C14"/>
    <mergeCell ref="B23:C23"/>
    <mergeCell ref="B28:C28"/>
    <mergeCell ref="B1:F1"/>
  </mergeCells>
  <pageMargins left="0.74803149606299213" right="0.39370078740157483" top="0" bottom="0" header="0.51181102362204722" footer="0.51181102362204722"/>
  <pageSetup paperSize="9" scale="79" fitToHeight="0" orientation="portrait" r:id="rId1"/>
  <headerFooter alignWithMargins="0">
    <oddHeader>&amp;C&amp;P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Исполнение_19</vt:lpstr>
      <vt:lpstr>Исполнение_19!Заголовки_для_печати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Лабуда Надежда Борисовна</dc:creator>
  <cp:lastModifiedBy>derbina</cp:lastModifiedBy>
  <cp:lastPrinted>2025-04-17T08:50:57Z</cp:lastPrinted>
  <dcterms:created xsi:type="dcterms:W3CDTF">2021-08-31T11:30:43Z</dcterms:created>
  <dcterms:modified xsi:type="dcterms:W3CDTF">2026-04-10T08:05:36Z</dcterms:modified>
</cp:coreProperties>
</file>